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648" windowWidth="22404" windowHeight="11376"/>
  </bookViews>
  <sheets>
    <sheet name="SOFP" sheetId="2" r:id="rId1"/>
    <sheet name="SOFA" sheetId="1" r:id="rId2"/>
    <sheet name="14-15 Budget" sheetId="3" r:id="rId3"/>
  </sheets>
  <definedNames>
    <definedName name="_xlnm.Print_Titles" localSheetId="2">'14-15 Budget'!$A:$E,'14-15 Budget'!#REF!</definedName>
    <definedName name="_xlnm.Print_Titles" localSheetId="1">SOFA!$A:$E,SOFA!$1:$1</definedName>
    <definedName name="_xlnm.Print_Titles" localSheetId="0">SOFP!$A:$E,SOFP!#REF!</definedName>
    <definedName name="QB_COLUMN_29" localSheetId="0" hidden="1">SOFP!#REF!</definedName>
    <definedName name="QB_COLUMN_59200" localSheetId="1" hidden="1">SOFA!$F$1</definedName>
    <definedName name="QB_COLUMN_63620" localSheetId="1" hidden="1">SOFA!$J$1</definedName>
    <definedName name="QB_COLUMN_64430" localSheetId="1" hidden="1">SOFA!$L$1</definedName>
    <definedName name="QB_COLUMN_76200" localSheetId="2" hidden="1">'14-15 Budget'!#REF!</definedName>
    <definedName name="QB_COLUMN_76210" localSheetId="1" hidden="1">SOFA!$H$1</definedName>
    <definedName name="QB_DATA_0" localSheetId="2" hidden="1">'14-15 Budget'!$3:$3,'14-15 Budget'!$4:$4,'14-15 Budget'!$5:$5,'14-15 Budget'!$6:$6,'14-15 Budget'!$10:$10,'14-15 Budget'!$11:$11,'14-15 Budget'!$12:$12,'14-15 Budget'!$13:$13,'14-15 Budget'!$14:$14,'14-15 Budget'!$15:$15,'14-15 Budget'!$16:$16,'14-15 Budget'!$17:$17,'14-15 Budget'!$22:$22</definedName>
    <definedName name="QB_DATA_0" localSheetId="1" hidden="1">SOFA!$4:$4,SOFA!$5:$5,SOFA!$6:$6,SOFA!$7:$7,SOFA!$8:$8,SOFA!$9:$9,SOFA!$13:$13,SOFA!$14:$14,SOFA!$15:$15,SOFA!$16:$16,SOFA!$17:$17,SOFA!$18:$18,SOFA!$19:$19,SOFA!$20:$20,SOFA!$21:$21,SOFA!$22:$22</definedName>
    <definedName name="QB_DATA_0" localSheetId="0" hidden="1">SOFP!$4:$4,SOFP!$7:$7,SOFP!$15:$15,SOFP!$16:$16,SOFP!$21:$21,SOFP!$22:$22,SOFP!$23:$23</definedName>
    <definedName name="QB_DATA_1" localSheetId="1" hidden="1">SOFA!$27:$27</definedName>
    <definedName name="QB_FORMULA_0" localSheetId="2" hidden="1">'14-15 Budget'!$F$7,'14-15 Budget'!$F$8,'14-15 Budget'!$F$18,'14-15 Budget'!$F$19,'14-15 Budget'!$F$23,'14-15 Budget'!$F$24,'14-15 Budget'!$F$25</definedName>
    <definedName name="QB_FORMULA_0" localSheetId="1" hidden="1">SOFA!$J$4,SOFA!$L$4,SOFA!$J$5,SOFA!$L$5,SOFA!$J$6,SOFA!$L$6,SOFA!$J$7,SOFA!$L$7,SOFA!$F$10,SOFA!$H$10,SOFA!$J$10,SOFA!$L$10,SOFA!$F$11,SOFA!$H$11,SOFA!$J$11,SOFA!$L$11</definedName>
    <definedName name="QB_FORMULA_0" localSheetId="0" hidden="1">SOFP!$F$5,SOFP!$F$8,SOFP!$F$9,SOFP!$F$10,SOFP!$F$17,SOFP!$F$18,SOFP!$F$19,SOFP!$F$24,SOFP!$F$25</definedName>
    <definedName name="QB_FORMULA_1" localSheetId="1" hidden="1">SOFA!$J$13,SOFA!$L$13,SOFA!$J$14,SOFA!$L$14,SOFA!$J$15,SOFA!$L$15,SOFA!$J$16,SOFA!$L$16,SOFA!$J$17,SOFA!$L$17,SOFA!$J$19,SOFA!$L$19,SOFA!$J$21,SOFA!$L$21,SOFA!$J$22,SOFA!$L$22</definedName>
    <definedName name="QB_FORMULA_2" localSheetId="1" hidden="1">SOFA!$F$23,SOFA!$H$23,SOFA!$J$23,SOFA!$L$23,SOFA!$F$24,SOFA!$H$24,SOFA!$J$24,SOFA!$L$24,SOFA!$J$27,SOFA!$L$27,SOFA!$F$28,SOFA!$H$28,SOFA!$J$28,SOFA!$L$28,SOFA!$F$29,SOFA!$H$29</definedName>
    <definedName name="QB_FORMULA_3" localSheetId="1" hidden="1">SOFA!$J$29,SOFA!$L$29,SOFA!$F$30,SOFA!$H$30,SOFA!$J$30,SOFA!$L$30</definedName>
    <definedName name="QB_ROW_1" localSheetId="0" hidden="1">SOFP!$A$1</definedName>
    <definedName name="QB_ROW_1011" localSheetId="0" hidden="1">SOFP!$B$2</definedName>
    <definedName name="QB_ROW_10240" localSheetId="1" hidden="1">SOFA!$E$8</definedName>
    <definedName name="QB_ROW_109340" localSheetId="0" hidden="1">SOFP!$E$15</definedName>
    <definedName name="QB_ROW_12031" localSheetId="0" hidden="1">SOFP!$D$14</definedName>
    <definedName name="QB_ROW_1220" localSheetId="0" hidden="1">SOFP!$C$22</definedName>
    <definedName name="QB_ROW_12331" localSheetId="0" hidden="1">SOFP!$D$17</definedName>
    <definedName name="QB_ROW_126340" localSheetId="2" hidden="1">'14-15 Budget'!$E$10</definedName>
    <definedName name="QB_ROW_126340" localSheetId="1" hidden="1">SOFA!$E$13</definedName>
    <definedName name="QB_ROW_1311" localSheetId="0" hidden="1">SOFP!$B$9</definedName>
    <definedName name="QB_ROW_14011" localSheetId="0" hidden="1">SOFP!$B$20</definedName>
    <definedName name="QB_ROW_14311" localSheetId="0" hidden="1">SOFP!$B$24</definedName>
    <definedName name="QB_ROW_156330" localSheetId="0" hidden="1">SOFP!$D$4</definedName>
    <definedName name="QB_ROW_166340" localSheetId="1" hidden="1">SOFA!$E$20</definedName>
    <definedName name="QB_ROW_17221" localSheetId="0" hidden="1">SOFP!$C$23</definedName>
    <definedName name="QB_ROW_176340" localSheetId="2" hidden="1">'14-15 Budget'!$E$16</definedName>
    <definedName name="QB_ROW_176340" localSheetId="1" hidden="1">SOFA!$E$21</definedName>
    <definedName name="QB_ROW_178340" localSheetId="1" hidden="1">SOFA!$E$18</definedName>
    <definedName name="QB_ROW_18301" localSheetId="2" hidden="1">'14-15 Budget'!$A$25</definedName>
    <definedName name="QB_ROW_18301" localSheetId="1" hidden="1">SOFA!$A$30</definedName>
    <definedName name="QB_ROW_19011" localSheetId="2" hidden="1">'14-15 Budget'!$B$1</definedName>
    <definedName name="QB_ROW_19011" localSheetId="1" hidden="1">SOFA!$B$2</definedName>
    <definedName name="QB_ROW_19311" localSheetId="2" hidden="1">'14-15 Budget'!$B$19</definedName>
    <definedName name="QB_ROW_19311" localSheetId="1" hidden="1">SOFA!$B$24</definedName>
    <definedName name="QB_ROW_193220" localSheetId="0" hidden="1">SOFP!$C$21</definedName>
    <definedName name="QB_ROW_196340" localSheetId="2" hidden="1">'14-15 Budget'!$E$13</definedName>
    <definedName name="QB_ROW_196340" localSheetId="1" hidden="1">SOFA!$E$16</definedName>
    <definedName name="QB_ROW_20031" localSheetId="2" hidden="1">'14-15 Budget'!$D$2</definedName>
    <definedName name="QB_ROW_20031" localSheetId="1" hidden="1">SOFA!$D$3</definedName>
    <definedName name="QB_ROW_2021" localSheetId="0" hidden="1">SOFP!$C$3</definedName>
    <definedName name="QB_ROW_20331" localSheetId="2" hidden="1">'14-15 Budget'!$D$7</definedName>
    <definedName name="QB_ROW_20331" localSheetId="1" hidden="1">SOFA!$D$10</definedName>
    <definedName name="QB_ROW_21031" localSheetId="2" hidden="1">'14-15 Budget'!$D$9</definedName>
    <definedName name="QB_ROW_21031" localSheetId="1" hidden="1">SOFA!$D$12</definedName>
    <definedName name="QB_ROW_21331" localSheetId="2" hidden="1">'14-15 Budget'!$D$18</definedName>
    <definedName name="QB_ROW_21331" localSheetId="1" hidden="1">SOFA!$D$23</definedName>
    <definedName name="QB_ROW_22011" localSheetId="2" hidden="1">'14-15 Budget'!$B$20</definedName>
    <definedName name="QB_ROW_22011" localSheetId="1" hidden="1">SOFA!$B$25</definedName>
    <definedName name="QB_ROW_22311" localSheetId="2" hidden="1">'14-15 Budget'!$B$24</definedName>
    <definedName name="QB_ROW_22311" localSheetId="1" hidden="1">SOFA!$B$29</definedName>
    <definedName name="QB_ROW_23021" localSheetId="2" hidden="1">'14-15 Budget'!$C$21</definedName>
    <definedName name="QB_ROW_23021" localSheetId="1" hidden="1">SOFA!$C$26</definedName>
    <definedName name="QB_ROW_2321" localSheetId="0" hidden="1">SOFP!$C$5</definedName>
    <definedName name="QB_ROW_23321" localSheetId="2" hidden="1">'14-15 Budget'!$C$23</definedName>
    <definedName name="QB_ROW_23321" localSheetId="1" hidden="1">SOFA!$C$28</definedName>
    <definedName name="QB_ROW_242240" localSheetId="1" hidden="1">SOFA!$E$9</definedName>
    <definedName name="QB_ROW_26230" localSheetId="2" hidden="1">'14-15 Budget'!$D$22</definedName>
    <definedName name="QB_ROW_26230" localSheetId="1" hidden="1">SOFA!$D$27</definedName>
    <definedName name="QB_ROW_301" localSheetId="0" hidden="1">SOFP!$A$10</definedName>
    <definedName name="QB_ROW_4021" localSheetId="0" hidden="1">SOFP!$C$6</definedName>
    <definedName name="QB_ROW_4321" localSheetId="0" hidden="1">SOFP!$C$8</definedName>
    <definedName name="QB_ROW_61340" localSheetId="0" hidden="1">SOFP!$E$16</definedName>
    <definedName name="QB_ROW_67240" localSheetId="2" hidden="1">'14-15 Budget'!$E$4</definedName>
    <definedName name="QB_ROW_67240" localSheetId="1" hidden="1">SOFA!$E$5</definedName>
    <definedName name="QB_ROW_7001" localSheetId="0" hidden="1">SOFP!$A$11</definedName>
    <definedName name="QB_ROW_7301" localSheetId="0" hidden="1">SOFP!$A$25</definedName>
    <definedName name="QB_ROW_73240" localSheetId="2" hidden="1">'14-15 Budget'!$E$14</definedName>
    <definedName name="QB_ROW_73240" localSheetId="1" hidden="1">SOFA!$E$17</definedName>
    <definedName name="QB_ROW_7340" localSheetId="2" hidden="1">'14-15 Budget'!$E$6</definedName>
    <definedName name="QB_ROW_7340" localSheetId="1" hidden="1">SOFA!$E$7</definedName>
    <definedName name="QB_ROW_74230" localSheetId="0" hidden="1">SOFP!$D$7</definedName>
    <definedName name="QB_ROW_75340" localSheetId="2" hidden="1">'14-15 Budget'!$E$17</definedName>
    <definedName name="QB_ROW_75340" localSheetId="1" hidden="1">SOFA!$E$22</definedName>
    <definedName name="QB_ROW_76240" localSheetId="2" hidden="1">'14-15 Budget'!$E$15</definedName>
    <definedName name="QB_ROW_76240" localSheetId="1" hidden="1">SOFA!$E$19</definedName>
    <definedName name="QB_ROW_77340" localSheetId="2" hidden="1">'14-15 Budget'!$E$5</definedName>
    <definedName name="QB_ROW_77340" localSheetId="1" hidden="1">SOFA!$E$6</definedName>
    <definedName name="QB_ROW_8011" localSheetId="0" hidden="1">SOFP!$B$12</definedName>
    <definedName name="QB_ROW_80340" localSheetId="2" hidden="1">'14-15 Budget'!$E$12</definedName>
    <definedName name="QB_ROW_80340" localSheetId="1" hidden="1">SOFA!$E$15</definedName>
    <definedName name="QB_ROW_81340" localSheetId="2" hidden="1">'14-15 Budget'!$E$3</definedName>
    <definedName name="QB_ROW_81340" localSheetId="1" hidden="1">SOFA!$E$4</definedName>
    <definedName name="QB_ROW_8311" localSheetId="0" hidden="1">SOFP!$B$19</definedName>
    <definedName name="QB_ROW_86240" localSheetId="2" hidden="1">'14-15 Budget'!$E$11</definedName>
    <definedName name="QB_ROW_86240" localSheetId="1" hidden="1">SOFA!$E$14</definedName>
    <definedName name="QB_ROW_86321" localSheetId="2" hidden="1">'14-15 Budget'!$C$8</definedName>
    <definedName name="QB_ROW_86321" localSheetId="1" hidden="1">SOFA!$C$11</definedName>
    <definedName name="QB_ROW_9021" localSheetId="0" hidden="1">SOFP!$C$13</definedName>
    <definedName name="QB_ROW_9321" localSheetId="0" hidden="1">SOFP!$C$18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2">"P:\Finance\Quickbooks Files\QB 2012\NGEDA.QBW"</definedName>
    <definedName name="QBCOMPANYFILENAME" localSheetId="1">"P:\Finance\Quickbooks Files\QB 2012\NGEDA.QBW"</definedName>
    <definedName name="QBCOMPANYFILENAME" localSheetId="0">"P:\Finance\Quickbooks Files\QB 2012\NGEDA.QBW"</definedName>
    <definedName name="QBENDDATE" localSheetId="2">20151031</definedName>
    <definedName name="QBENDDATE" localSheetId="1">20141031</definedName>
    <definedName name="QBENDDATE" localSheetId="0">20141031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2">5785</definedName>
    <definedName name="QBMETADATASIZE" localSheetId="1">5785</definedName>
    <definedName name="QBMETADATASIZE" localSheetId="0">5785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2">TRUE</definedName>
    <definedName name="QBPRESERVESPACE" localSheetId="1">TRUE</definedName>
    <definedName name="QBPRESERVESPACE" localSheetId="0">TRUE</definedName>
    <definedName name="QBREPORTCOLAXIS" localSheetId="2">8</definedName>
    <definedName name="QBREPORTCOLAXIS" localSheetId="1">8</definedName>
    <definedName name="QBREPORTCOLAXIS" localSheetId="0">0</definedName>
    <definedName name="QBREPORTCOMPANYID" localSheetId="2">"9f4d05d96f9543b8821011e898b31b50"</definedName>
    <definedName name="QBREPORTCOMPANYID" localSheetId="1">"9f4d05d96f9543b8821011e898b31b50"</definedName>
    <definedName name="QBREPORTCOMPANYID" localSheetId="0">"9f4d05d96f9543b8821011e898b31b50"</definedName>
    <definedName name="QBREPORTCOMPARECOL_ANNUALBUDGET" localSheetId="2">FALSE</definedName>
    <definedName name="QBREPORTCOMPARECOL_ANNUALBUDGET" localSheetId="1">FALSE</definedName>
    <definedName name="QBREPORTCOMPARECOL_ANNUALBUDGET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0">FALSE</definedName>
    <definedName name="QBREPORTCOMPARECOL_BUDDIFF" localSheetId="2">FALSE</definedName>
    <definedName name="QBREPORTCOMPARECOL_BUDDIFF" localSheetId="1">TRUE</definedName>
    <definedName name="QBREPORTCOMPARECOL_BUDDIFF" localSheetId="0">FALSE</definedName>
    <definedName name="QBREPORTCOMPARECOL_BUDGET" localSheetId="2">TRUE</definedName>
    <definedName name="QBREPORTCOMPARECOL_BUDGET" localSheetId="1">TRUE</definedName>
    <definedName name="QBREPORTCOMPARECOL_BUDGET" localSheetId="0">FALSE</definedName>
    <definedName name="QBREPORTCOMPARECOL_BUDPCT" localSheetId="2">FALSE</definedName>
    <definedName name="QBREPORTCOMPARECOL_BUDPCT" localSheetId="1">TRUE</definedName>
    <definedName name="QBREPORTCOMPARECOL_BUDPCT" localSheetId="0">FALSE</definedName>
    <definedName name="QBREPORTCOMPARECOL_COGS" localSheetId="2">FALSE</definedName>
    <definedName name="QBREPORTCOMPARECOL_COGS" localSheetId="1">FALSE</definedName>
    <definedName name="QBREPORTCOMPARECOL_COGS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2">TRUE</definedName>
    <definedName name="QBREPORTCOMPARECOL_EXCLUDECURPERIOD" localSheetId="1">FALSE</definedName>
    <definedName name="QBREPORTCOMPARECOL_EXCLUDECURPERIOD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0">FALSE</definedName>
    <definedName name="QBREPORTCOMPARECOL_HOURS" localSheetId="2">FALSE</definedName>
    <definedName name="QBREPORTCOMPARECOL_HOURS" localSheetId="1">FALSE</definedName>
    <definedName name="QBREPORTCOMPARECOL_HOURS" localSheetId="0">FALSE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0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2">FALSE</definedName>
    <definedName name="QBREPORTCOMPARECOL_RATE" localSheetId="1">FALSE</definedName>
    <definedName name="QBREPORTCOMPARECOL_RATE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0">FALSE</definedName>
    <definedName name="QBREPORTCOMPARECOL_YTD" localSheetId="2">FALSE</definedName>
    <definedName name="QBREPORTCOMPARECOL_YTD" localSheetId="1">FALSE</definedName>
    <definedName name="QBREPORTCOMPARECOL_YTD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0">FALSE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2">11</definedName>
    <definedName name="QBREPORTROWAXIS" localSheetId="1">11</definedName>
    <definedName name="QBREPORTROWAXIS" localSheetId="0">9</definedName>
    <definedName name="QBREPORTSUBCOLAXIS" localSheetId="2">24</definedName>
    <definedName name="QBREPORTSUBCOLAXIS" localSheetId="1">24</definedName>
    <definedName name="QBREPORTSUBCOLAXIS" localSheetId="0">0</definedName>
    <definedName name="QBREPORTTYPE" localSheetId="2">287</definedName>
    <definedName name="QBREPORTTYPE" localSheetId="1">288</definedName>
    <definedName name="QBREPORTTYPE" localSheetId="0">5</definedName>
    <definedName name="QBROWHEADERS" localSheetId="2">5</definedName>
    <definedName name="QBROWHEADERS" localSheetId="1">5</definedName>
    <definedName name="QBROWHEADERS" localSheetId="0">5</definedName>
    <definedName name="QBSTARTDATE" localSheetId="2">20141101</definedName>
    <definedName name="QBSTARTDATE" localSheetId="1">20131101</definedName>
    <definedName name="QBSTARTDATE" localSheetId="0">20141031</definedName>
  </definedNames>
  <calcPr calcId="125725"/>
</workbook>
</file>

<file path=xl/calcChain.xml><?xml version="1.0" encoding="utf-8"?>
<calcChain xmlns="http://schemas.openxmlformats.org/spreadsheetml/2006/main">
  <c r="F7" i="3"/>
  <c r="F8" s="1"/>
  <c r="F19" s="1"/>
  <c r="F25" s="1"/>
  <c r="F18"/>
  <c r="F23"/>
  <c r="F24" s="1"/>
  <c r="F5" i="2"/>
  <c r="F8"/>
  <c r="F9" s="1"/>
  <c r="F10" s="1"/>
  <c r="F17"/>
  <c r="F18" s="1"/>
  <c r="F19" s="1"/>
  <c r="F25" s="1"/>
  <c r="F24"/>
  <c r="H29" i="1"/>
  <c r="J28"/>
  <c r="H28"/>
  <c r="L28" s="1"/>
  <c r="F28"/>
  <c r="F29" s="1"/>
  <c r="J29" s="1"/>
  <c r="L27"/>
  <c r="J27"/>
  <c r="H23"/>
  <c r="F23"/>
  <c r="J23" s="1"/>
  <c r="L22"/>
  <c r="J22"/>
  <c r="L21"/>
  <c r="J21"/>
  <c r="L19"/>
  <c r="J19"/>
  <c r="L17"/>
  <c r="J17"/>
  <c r="L16"/>
  <c r="J16"/>
  <c r="L15"/>
  <c r="J15"/>
  <c r="L14"/>
  <c r="J14"/>
  <c r="L13"/>
  <c r="J13"/>
  <c r="H10"/>
  <c r="H11" s="1"/>
  <c r="F10"/>
  <c r="J10" s="1"/>
  <c r="L7"/>
  <c r="J7"/>
  <c r="L6"/>
  <c r="J6"/>
  <c r="L5"/>
  <c r="J5"/>
  <c r="L4"/>
  <c r="J4"/>
  <c r="H24" l="1"/>
  <c r="L29"/>
  <c r="F11"/>
  <c r="L10"/>
  <c r="L23"/>
  <c r="H30" l="1"/>
  <c r="L24"/>
  <c r="J11"/>
  <c r="F24"/>
  <c r="L11"/>
  <c r="F30" l="1"/>
  <c r="J30" s="1"/>
  <c r="J24"/>
  <c r="L30"/>
</calcChain>
</file>

<file path=xl/sharedStrings.xml><?xml version="1.0" encoding="utf-8"?>
<sst xmlns="http://schemas.openxmlformats.org/spreadsheetml/2006/main" count="83" uniqueCount="57">
  <si>
    <t>Nov '13 - Oct 14</t>
  </si>
  <si>
    <t>Budget</t>
  </si>
  <si>
    <t>$ Over Budget</t>
  </si>
  <si>
    <t>% of Budget</t>
  </si>
  <si>
    <t>Ordinary Income/Expense</t>
  </si>
  <si>
    <t>Income</t>
  </si>
  <si>
    <t>Annual Conference Income</t>
  </si>
  <si>
    <t>Corporate Membership</t>
  </si>
  <si>
    <t>Directory</t>
  </si>
  <si>
    <t>Dues</t>
  </si>
  <si>
    <t>Miscellaneous Income</t>
  </si>
  <si>
    <t>CC Redemption Credits</t>
  </si>
  <si>
    <t>Total Income</t>
  </si>
  <si>
    <t>Gross Profit</t>
  </si>
  <si>
    <t>Expense</t>
  </si>
  <si>
    <t>Accounting</t>
  </si>
  <si>
    <t>Annual Breakfast Mtg - NGAUS</t>
  </si>
  <si>
    <t>Annual Conference Expense</t>
  </si>
  <si>
    <t>Association Management</t>
  </si>
  <si>
    <t>Awards</t>
  </si>
  <si>
    <t>Conference Planning</t>
  </si>
  <si>
    <t>Directory Expense</t>
  </si>
  <si>
    <t>Equipment</t>
  </si>
  <si>
    <t>Office Administration</t>
  </si>
  <si>
    <t>PDCB Expenses</t>
  </si>
  <si>
    <t>Total Expense</t>
  </si>
  <si>
    <t>Net Ordinary Income</t>
  </si>
  <si>
    <t>Other Income/Expense</t>
  </si>
  <si>
    <t>Other Income</t>
  </si>
  <si>
    <t>Interest Income</t>
  </si>
  <si>
    <t>Total Other Income</t>
  </si>
  <si>
    <t>Net Other Income</t>
  </si>
  <si>
    <t>Net Income</t>
  </si>
  <si>
    <t>TOTAL LIABILITIES &amp; EQUITY</t>
  </si>
  <si>
    <t>Total Equity</t>
  </si>
  <si>
    <t>Retained Earnings</t>
  </si>
  <si>
    <t>Reserve</t>
  </si>
  <si>
    <t>Equity</t>
  </si>
  <si>
    <t>Total Liabilities</t>
  </si>
  <si>
    <t>Total Current Liabilities</t>
  </si>
  <si>
    <t>Total Other Current Liabilities</t>
  </si>
  <si>
    <t>Annual Conference</t>
  </si>
  <si>
    <t>Future Dues</t>
  </si>
  <si>
    <t>Other Current Liabilities</t>
  </si>
  <si>
    <t>Current Liabilities</t>
  </si>
  <si>
    <t>Liabilities</t>
  </si>
  <si>
    <t>LIABILITIES &amp; EQUITY</t>
  </si>
  <si>
    <t>TOTAL ASSETS</t>
  </si>
  <si>
    <t>Total Current Assets</t>
  </si>
  <si>
    <t>Total Other Current Assets</t>
  </si>
  <si>
    <t>Prepaid Expense</t>
  </si>
  <si>
    <t>Other Current Assets</t>
  </si>
  <si>
    <t>Total Checking/Savings</t>
  </si>
  <si>
    <t>Chase</t>
  </si>
  <si>
    <t>Checking/Savings</t>
  </si>
  <si>
    <t>Current Assets</t>
  </si>
  <si>
    <t>ASSETS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</si>
</sst>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#%;\-#,##0.0#%"/>
  </numFmts>
  <fonts count="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F26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sqref="A1:XFD1"/>
    </sheetView>
  </sheetViews>
  <sheetFormatPr defaultRowHeight="14.4"/>
  <cols>
    <col min="1" max="4" width="3" style="18" customWidth="1"/>
    <col min="5" max="5" width="19.77734375" style="18" customWidth="1"/>
    <col min="6" max="6" width="7.88671875" style="19" bestFit="1" customWidth="1"/>
  </cols>
  <sheetData>
    <row r="1" spans="1:6">
      <c r="A1" s="1" t="s">
        <v>56</v>
      </c>
      <c r="B1" s="1"/>
      <c r="C1" s="1"/>
      <c r="D1" s="1"/>
      <c r="E1" s="1"/>
      <c r="F1" s="2"/>
    </row>
    <row r="2" spans="1:6">
      <c r="A2" s="1"/>
      <c r="B2" s="1" t="s">
        <v>55</v>
      </c>
      <c r="C2" s="1"/>
      <c r="D2" s="1"/>
      <c r="E2" s="1"/>
      <c r="F2" s="2"/>
    </row>
    <row r="3" spans="1:6">
      <c r="A3" s="1"/>
      <c r="B3" s="1"/>
      <c r="C3" s="1" t="s">
        <v>54</v>
      </c>
      <c r="D3" s="1"/>
      <c r="E3" s="1"/>
      <c r="F3" s="2"/>
    </row>
    <row r="4" spans="1:6" ht="15" thickBot="1">
      <c r="A4" s="1"/>
      <c r="B4" s="1"/>
      <c r="C4" s="1"/>
      <c r="D4" s="1" t="s">
        <v>53</v>
      </c>
      <c r="E4" s="1"/>
      <c r="F4" s="20">
        <v>113336.14</v>
      </c>
    </row>
    <row r="5" spans="1:6">
      <c r="A5" s="1"/>
      <c r="B5" s="1"/>
      <c r="C5" s="1" t="s">
        <v>52</v>
      </c>
      <c r="D5" s="1"/>
      <c r="E5" s="1"/>
      <c r="F5" s="2">
        <f>ROUND(SUM(F3:F4),5)</f>
        <v>113336.14</v>
      </c>
    </row>
    <row r="6" spans="1:6" ht="28.8" customHeight="1">
      <c r="A6" s="1"/>
      <c r="B6" s="1"/>
      <c r="C6" s="1" t="s">
        <v>51</v>
      </c>
      <c r="D6" s="1"/>
      <c r="E6" s="1"/>
      <c r="F6" s="2"/>
    </row>
    <row r="7" spans="1:6" ht="15" thickBot="1">
      <c r="A7" s="1"/>
      <c r="B7" s="1"/>
      <c r="C7" s="1"/>
      <c r="D7" s="1" t="s">
        <v>50</v>
      </c>
      <c r="E7" s="1"/>
      <c r="F7" s="5">
        <v>514.4</v>
      </c>
    </row>
    <row r="8" spans="1:6" ht="15" thickBot="1">
      <c r="A8" s="1"/>
      <c r="B8" s="1"/>
      <c r="C8" s="1" t="s">
        <v>49</v>
      </c>
      <c r="D8" s="1"/>
      <c r="E8" s="1"/>
      <c r="F8" s="9">
        <f>ROUND(SUM(F6:F7),5)</f>
        <v>514.4</v>
      </c>
    </row>
    <row r="9" spans="1:6" ht="28.8" customHeight="1" thickBot="1">
      <c r="A9" s="1"/>
      <c r="B9" s="1" t="s">
        <v>48</v>
      </c>
      <c r="C9" s="1"/>
      <c r="D9" s="1"/>
      <c r="E9" s="1"/>
      <c r="F9" s="9">
        <f>ROUND(F2+F5+F8,5)</f>
        <v>113850.54</v>
      </c>
    </row>
    <row r="10" spans="1:6" s="13" customFormat="1" ht="28.8" customHeight="1" thickBot="1">
      <c r="A10" s="1" t="s">
        <v>47</v>
      </c>
      <c r="B10" s="1"/>
      <c r="C10" s="1"/>
      <c r="D10" s="1"/>
      <c r="E10" s="1"/>
      <c r="F10" s="11">
        <f>ROUND(F1+F9,5)</f>
        <v>113850.54</v>
      </c>
    </row>
    <row r="11" spans="1:6" ht="30" customHeight="1" thickTop="1">
      <c r="A11" s="1" t="s">
        <v>46</v>
      </c>
      <c r="B11" s="1"/>
      <c r="C11" s="1"/>
      <c r="D11" s="1"/>
      <c r="E11" s="1"/>
      <c r="F11" s="2"/>
    </row>
    <row r="12" spans="1:6">
      <c r="A12" s="1"/>
      <c r="B12" s="1" t="s">
        <v>45</v>
      </c>
      <c r="C12" s="1"/>
      <c r="D12" s="1"/>
      <c r="E12" s="1"/>
      <c r="F12" s="2"/>
    </row>
    <row r="13" spans="1:6">
      <c r="A13" s="1"/>
      <c r="B13" s="1"/>
      <c r="C13" s="1" t="s">
        <v>44</v>
      </c>
      <c r="D13" s="1"/>
      <c r="E13" s="1"/>
      <c r="F13" s="2"/>
    </row>
    <row r="14" spans="1:6">
      <c r="A14" s="1"/>
      <c r="B14" s="1"/>
      <c r="C14" s="1"/>
      <c r="D14" s="1" t="s">
        <v>43</v>
      </c>
      <c r="E14" s="1"/>
      <c r="F14" s="2"/>
    </row>
    <row r="15" spans="1:6">
      <c r="A15" s="1"/>
      <c r="B15" s="1"/>
      <c r="C15" s="1"/>
      <c r="D15" s="1"/>
      <c r="E15" s="1" t="s">
        <v>42</v>
      </c>
      <c r="F15" s="2">
        <v>800</v>
      </c>
    </row>
    <row r="16" spans="1:6" ht="15" thickBot="1">
      <c r="A16" s="1"/>
      <c r="B16" s="1"/>
      <c r="C16" s="1"/>
      <c r="D16" s="1"/>
      <c r="E16" s="1" t="s">
        <v>41</v>
      </c>
      <c r="F16" s="5">
        <v>2427</v>
      </c>
    </row>
    <row r="17" spans="1:6" ht="15" thickBot="1">
      <c r="A17" s="1"/>
      <c r="B17" s="1"/>
      <c r="C17" s="1"/>
      <c r="D17" s="1" t="s">
        <v>40</v>
      </c>
      <c r="E17" s="1"/>
      <c r="F17" s="9">
        <f>ROUND(SUM(F14:F16),5)</f>
        <v>3227</v>
      </c>
    </row>
    <row r="18" spans="1:6" ht="28.8" customHeight="1" thickBot="1">
      <c r="A18" s="1"/>
      <c r="B18" s="1"/>
      <c r="C18" s="1" t="s">
        <v>39</v>
      </c>
      <c r="D18" s="1"/>
      <c r="E18" s="1"/>
      <c r="F18" s="7">
        <f>ROUND(F13+F17,5)</f>
        <v>3227</v>
      </c>
    </row>
    <row r="19" spans="1:6" ht="28.8" customHeight="1">
      <c r="A19" s="1"/>
      <c r="B19" s="1" t="s">
        <v>38</v>
      </c>
      <c r="C19" s="1"/>
      <c r="D19" s="1"/>
      <c r="E19" s="1"/>
      <c r="F19" s="2">
        <f>ROUND(F12+F18,5)</f>
        <v>3227</v>
      </c>
    </row>
    <row r="20" spans="1:6" ht="28.8" customHeight="1">
      <c r="A20" s="1"/>
      <c r="B20" s="1" t="s">
        <v>37</v>
      </c>
      <c r="C20" s="1"/>
      <c r="D20" s="1"/>
      <c r="E20" s="1"/>
      <c r="F20" s="2"/>
    </row>
    <row r="21" spans="1:6">
      <c r="A21" s="1"/>
      <c r="B21" s="1"/>
      <c r="C21" s="1" t="s">
        <v>36</v>
      </c>
      <c r="D21" s="1"/>
      <c r="E21" s="1"/>
      <c r="F21" s="2">
        <v>100000</v>
      </c>
    </row>
    <row r="22" spans="1:6">
      <c r="A22" s="1"/>
      <c r="B22" s="1"/>
      <c r="C22" s="1" t="s">
        <v>35</v>
      </c>
      <c r="D22" s="1"/>
      <c r="E22" s="1"/>
      <c r="F22" s="2">
        <v>6965.29</v>
      </c>
    </row>
    <row r="23" spans="1:6" ht="15" thickBot="1">
      <c r="A23" s="1"/>
      <c r="B23" s="1"/>
      <c r="C23" s="1" t="s">
        <v>32</v>
      </c>
      <c r="D23" s="1"/>
      <c r="E23" s="1"/>
      <c r="F23" s="5">
        <v>3658.25</v>
      </c>
    </row>
    <row r="24" spans="1:6" ht="15" thickBot="1">
      <c r="A24" s="1"/>
      <c r="B24" s="1" t="s">
        <v>34</v>
      </c>
      <c r="C24" s="1"/>
      <c r="D24" s="1"/>
      <c r="E24" s="1"/>
      <c r="F24" s="9">
        <f>ROUND(SUM(F20:F23),5)</f>
        <v>110623.54</v>
      </c>
    </row>
    <row r="25" spans="1:6" s="13" customFormat="1" ht="28.8" customHeight="1" thickBot="1">
      <c r="A25" s="1" t="s">
        <v>33</v>
      </c>
      <c r="B25" s="1"/>
      <c r="C25" s="1"/>
      <c r="D25" s="1"/>
      <c r="E25" s="1"/>
      <c r="F25" s="11">
        <f>ROUND(F11+F19+F24,5)</f>
        <v>113850.54</v>
      </c>
    </row>
    <row r="26" spans="1:6" ht="15" thickTop="1"/>
  </sheetData>
  <printOptions horizontalCentered="1"/>
  <pageMargins left="0.7" right="0.7" top="1.55" bottom="0.75" header="0.55000000000000004" footer="0.3"/>
  <pageSetup scale="125" orientation="portrait" horizontalDpi="0" verticalDpi="0" r:id="rId1"/>
  <headerFooter>
    <oddHeader>&amp;C&amp;"Arial,Bold"&amp;12 NGEDA
&amp;14 Statement of Financial Position
&amp;10 As of October 31, 2014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31"/>
  <sheetViews>
    <sheetView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sqref="A1:XFD1"/>
    </sheetView>
  </sheetViews>
  <sheetFormatPr defaultRowHeight="14.4"/>
  <cols>
    <col min="1" max="4" width="3" style="18" customWidth="1"/>
    <col min="5" max="5" width="22.5546875" style="18" customWidth="1"/>
    <col min="6" max="6" width="11.44140625" style="19" bestFit="1" customWidth="1"/>
    <col min="7" max="7" width="2.33203125" style="19" customWidth="1"/>
    <col min="8" max="8" width="7.88671875" style="19" bestFit="1" customWidth="1"/>
    <col min="9" max="9" width="2.33203125" style="19" customWidth="1"/>
    <col min="10" max="10" width="10.77734375" style="19" bestFit="1" customWidth="1"/>
    <col min="11" max="11" width="2.33203125" style="19" customWidth="1"/>
    <col min="12" max="12" width="9.109375" style="19" bestFit="1" customWidth="1"/>
  </cols>
  <sheetData>
    <row r="1" spans="1:12" s="17" customFormat="1" ht="15.6" thickTop="1" thickBot="1">
      <c r="A1" s="14"/>
      <c r="B1" s="14"/>
      <c r="C1" s="14"/>
      <c r="D1" s="14"/>
      <c r="E1" s="14"/>
      <c r="F1" s="15" t="s">
        <v>0</v>
      </c>
      <c r="G1" s="16"/>
      <c r="H1" s="15" t="s">
        <v>1</v>
      </c>
      <c r="I1" s="16"/>
      <c r="J1" s="15" t="s">
        <v>2</v>
      </c>
      <c r="K1" s="16"/>
      <c r="L1" s="15" t="s">
        <v>3</v>
      </c>
    </row>
    <row r="2" spans="1:12" ht="15" thickTop="1">
      <c r="A2" s="1"/>
      <c r="B2" s="1" t="s">
        <v>4</v>
      </c>
      <c r="C2" s="1"/>
      <c r="D2" s="1"/>
      <c r="E2" s="1"/>
      <c r="F2" s="2"/>
      <c r="G2" s="3"/>
      <c r="H2" s="2"/>
      <c r="I2" s="3"/>
      <c r="J2" s="2"/>
      <c r="K2" s="3"/>
      <c r="L2" s="4"/>
    </row>
    <row r="3" spans="1:12">
      <c r="A3" s="1"/>
      <c r="B3" s="1"/>
      <c r="C3" s="1"/>
      <c r="D3" s="1" t="s">
        <v>5</v>
      </c>
      <c r="E3" s="1"/>
      <c r="F3" s="2"/>
      <c r="G3" s="3"/>
      <c r="H3" s="2"/>
      <c r="I3" s="3"/>
      <c r="J3" s="2"/>
      <c r="K3" s="3"/>
      <c r="L3" s="4"/>
    </row>
    <row r="4" spans="1:12">
      <c r="A4" s="1"/>
      <c r="B4" s="1"/>
      <c r="C4" s="1"/>
      <c r="D4" s="1"/>
      <c r="E4" s="1" t="s">
        <v>6</v>
      </c>
      <c r="F4" s="2">
        <v>77360</v>
      </c>
      <c r="G4" s="3"/>
      <c r="H4" s="2">
        <v>70600</v>
      </c>
      <c r="I4" s="3"/>
      <c r="J4" s="2">
        <f>ROUND((F4-H4),5)</f>
        <v>6760</v>
      </c>
      <c r="K4" s="3"/>
      <c r="L4" s="4">
        <f>ROUND(IF(H4=0, IF(F4=0, 0, 1), F4/H4),5)</f>
        <v>1.09575</v>
      </c>
    </row>
    <row r="5" spans="1:12">
      <c r="A5" s="1"/>
      <c r="B5" s="1"/>
      <c r="C5" s="1"/>
      <c r="D5" s="1"/>
      <c r="E5" s="1" t="s">
        <v>7</v>
      </c>
      <c r="F5" s="2">
        <v>4000</v>
      </c>
      <c r="G5" s="3"/>
      <c r="H5" s="2">
        <v>6000</v>
      </c>
      <c r="I5" s="3"/>
      <c r="J5" s="2">
        <f>ROUND((F5-H5),5)</f>
        <v>-2000</v>
      </c>
      <c r="K5" s="3"/>
      <c r="L5" s="4">
        <f>ROUND(IF(H5=0, IF(F5=0, 0, 1), F5/H5),5)</f>
        <v>0.66666999999999998</v>
      </c>
    </row>
    <row r="6" spans="1:12">
      <c r="A6" s="1"/>
      <c r="B6" s="1"/>
      <c r="C6" s="1"/>
      <c r="D6" s="1"/>
      <c r="E6" s="1" t="s">
        <v>8</v>
      </c>
      <c r="F6" s="2">
        <v>7990</v>
      </c>
      <c r="G6" s="3"/>
      <c r="H6" s="2">
        <v>8500</v>
      </c>
      <c r="I6" s="3"/>
      <c r="J6" s="2">
        <f>ROUND((F6-H6),5)</f>
        <v>-510</v>
      </c>
      <c r="K6" s="3"/>
      <c r="L6" s="4">
        <f>ROUND(IF(H6=0, IF(F6=0, 0, 1), F6/H6),5)</f>
        <v>0.94</v>
      </c>
    </row>
    <row r="7" spans="1:12">
      <c r="A7" s="1"/>
      <c r="B7" s="1"/>
      <c r="C7" s="1"/>
      <c r="D7" s="1"/>
      <c r="E7" s="1" t="s">
        <v>9</v>
      </c>
      <c r="F7" s="2">
        <v>10660</v>
      </c>
      <c r="G7" s="3"/>
      <c r="H7" s="2">
        <v>10450</v>
      </c>
      <c r="I7" s="3"/>
      <c r="J7" s="2">
        <f>ROUND((F7-H7),5)</f>
        <v>210</v>
      </c>
      <c r="K7" s="3"/>
      <c r="L7" s="4">
        <f>ROUND(IF(H7=0, IF(F7=0, 0, 1), F7/H7),5)</f>
        <v>1.0201</v>
      </c>
    </row>
    <row r="8" spans="1:12">
      <c r="A8" s="1"/>
      <c r="B8" s="1"/>
      <c r="C8" s="1"/>
      <c r="D8" s="1"/>
      <c r="E8" s="1" t="s">
        <v>10</v>
      </c>
      <c r="F8" s="2">
        <v>500</v>
      </c>
      <c r="G8" s="3"/>
      <c r="H8" s="2"/>
      <c r="I8" s="3"/>
      <c r="J8" s="2"/>
      <c r="K8" s="3"/>
      <c r="L8" s="4"/>
    </row>
    <row r="9" spans="1:12" ht="15" thickBot="1">
      <c r="A9" s="1"/>
      <c r="B9" s="1"/>
      <c r="C9" s="1"/>
      <c r="D9" s="1"/>
      <c r="E9" s="1" t="s">
        <v>11</v>
      </c>
      <c r="F9" s="5">
        <v>364.18</v>
      </c>
      <c r="G9" s="3"/>
      <c r="H9" s="5"/>
      <c r="I9" s="3"/>
      <c r="J9" s="5"/>
      <c r="K9" s="3"/>
      <c r="L9" s="6"/>
    </row>
    <row r="10" spans="1:12" ht="15" thickBot="1">
      <c r="A10" s="1"/>
      <c r="B10" s="1"/>
      <c r="C10" s="1"/>
      <c r="D10" s="1" t="s">
        <v>12</v>
      </c>
      <c r="E10" s="1"/>
      <c r="F10" s="7">
        <f>ROUND(SUM(F3:F9),5)</f>
        <v>100874.18</v>
      </c>
      <c r="G10" s="3"/>
      <c r="H10" s="7">
        <f>ROUND(SUM(H3:H9),5)</f>
        <v>95550</v>
      </c>
      <c r="I10" s="3"/>
      <c r="J10" s="7">
        <f>ROUND((F10-H10),5)</f>
        <v>5324.18</v>
      </c>
      <c r="K10" s="3"/>
      <c r="L10" s="8">
        <f>ROUND(IF(H10=0, IF(F10=0, 0, 1), F10/H10),5)</f>
        <v>1.05572</v>
      </c>
    </row>
    <row r="11" spans="1:12" ht="28.8" customHeight="1">
      <c r="A11" s="1"/>
      <c r="B11" s="1"/>
      <c r="C11" s="1" t="s">
        <v>13</v>
      </c>
      <c r="D11" s="1"/>
      <c r="E11" s="1"/>
      <c r="F11" s="2">
        <f>F10</f>
        <v>100874.18</v>
      </c>
      <c r="G11" s="3"/>
      <c r="H11" s="2">
        <f>H10</f>
        <v>95550</v>
      </c>
      <c r="I11" s="3"/>
      <c r="J11" s="2">
        <f>ROUND((F11-H11),5)</f>
        <v>5324.18</v>
      </c>
      <c r="K11" s="3"/>
      <c r="L11" s="4">
        <f>ROUND(IF(H11=0, IF(F11=0, 0, 1), F11/H11),5)</f>
        <v>1.05572</v>
      </c>
    </row>
    <row r="12" spans="1:12" ht="28.8" customHeight="1">
      <c r="A12" s="1"/>
      <c r="B12" s="1"/>
      <c r="C12" s="1"/>
      <c r="D12" s="1" t="s">
        <v>14</v>
      </c>
      <c r="E12" s="1"/>
      <c r="F12" s="2"/>
      <c r="G12" s="3"/>
      <c r="H12" s="2"/>
      <c r="I12" s="3"/>
      <c r="J12" s="2"/>
      <c r="K12" s="3"/>
      <c r="L12" s="4"/>
    </row>
    <row r="13" spans="1:12">
      <c r="A13" s="1"/>
      <c r="B13" s="1"/>
      <c r="C13" s="1"/>
      <c r="D13" s="1"/>
      <c r="E13" s="1" t="s">
        <v>15</v>
      </c>
      <c r="F13" s="2">
        <v>1448.16</v>
      </c>
      <c r="G13" s="3"/>
      <c r="H13" s="2">
        <v>1400</v>
      </c>
      <c r="I13" s="3"/>
      <c r="J13" s="2">
        <f>ROUND((F13-H13),5)</f>
        <v>48.16</v>
      </c>
      <c r="K13" s="3"/>
      <c r="L13" s="4">
        <f>ROUND(IF(H13=0, IF(F13=0, 0, 1), F13/H13),5)</f>
        <v>1.0344</v>
      </c>
    </row>
    <row r="14" spans="1:12">
      <c r="A14" s="1"/>
      <c r="B14" s="1"/>
      <c r="C14" s="1"/>
      <c r="D14" s="1"/>
      <c r="E14" s="1" t="s">
        <v>16</v>
      </c>
      <c r="F14" s="2">
        <v>0</v>
      </c>
      <c r="G14" s="3"/>
      <c r="H14" s="2">
        <v>3500</v>
      </c>
      <c r="I14" s="3"/>
      <c r="J14" s="2">
        <f>ROUND((F14-H14),5)</f>
        <v>-3500</v>
      </c>
      <c r="K14" s="3"/>
      <c r="L14" s="4">
        <f>ROUND(IF(H14=0, IF(F14=0, 0, 1), F14/H14),5)</f>
        <v>0</v>
      </c>
    </row>
    <row r="15" spans="1:12">
      <c r="A15" s="1"/>
      <c r="B15" s="1"/>
      <c r="C15" s="1"/>
      <c r="D15" s="1"/>
      <c r="E15" s="1" t="s">
        <v>17</v>
      </c>
      <c r="F15" s="2">
        <v>68045.83</v>
      </c>
      <c r="G15" s="3"/>
      <c r="H15" s="2">
        <v>74825</v>
      </c>
      <c r="I15" s="3"/>
      <c r="J15" s="2">
        <f>ROUND((F15-H15),5)</f>
        <v>-6779.17</v>
      </c>
      <c r="K15" s="3"/>
      <c r="L15" s="4">
        <f>ROUND(IF(H15=0, IF(F15=0, 0, 1), F15/H15),5)</f>
        <v>0.90939999999999999</v>
      </c>
    </row>
    <row r="16" spans="1:12">
      <c r="A16" s="1"/>
      <c r="B16" s="1"/>
      <c r="C16" s="1"/>
      <c r="D16" s="1"/>
      <c r="E16" s="1" t="s">
        <v>18</v>
      </c>
      <c r="F16" s="2">
        <v>8890.15</v>
      </c>
      <c r="G16" s="3"/>
      <c r="H16" s="2">
        <v>11175</v>
      </c>
      <c r="I16" s="3"/>
      <c r="J16" s="2">
        <f>ROUND((F16-H16),5)</f>
        <v>-2284.85</v>
      </c>
      <c r="K16" s="3"/>
      <c r="L16" s="4">
        <f>ROUND(IF(H16=0, IF(F16=0, 0, 1), F16/H16),5)</f>
        <v>0.79554000000000002</v>
      </c>
    </row>
    <row r="17" spans="1:12">
      <c r="A17" s="1"/>
      <c r="B17" s="1"/>
      <c r="C17" s="1"/>
      <c r="D17" s="1"/>
      <c r="E17" s="1" t="s">
        <v>19</v>
      </c>
      <c r="F17" s="2">
        <v>309.2</v>
      </c>
      <c r="G17" s="3"/>
      <c r="H17" s="2">
        <v>250</v>
      </c>
      <c r="I17" s="3"/>
      <c r="J17" s="2">
        <f>ROUND((F17-H17),5)</f>
        <v>59.2</v>
      </c>
      <c r="K17" s="3"/>
      <c r="L17" s="4">
        <f>ROUND(IF(H17=0, IF(F17=0, 0, 1), F17/H17),5)</f>
        <v>1.2367999999999999</v>
      </c>
    </row>
    <row r="18" spans="1:12">
      <c r="A18" s="1"/>
      <c r="B18" s="1"/>
      <c r="C18" s="1"/>
      <c r="D18" s="1"/>
      <c r="E18" s="1" t="s">
        <v>20</v>
      </c>
      <c r="F18" s="2">
        <v>2099.44</v>
      </c>
      <c r="G18" s="3"/>
      <c r="H18" s="2"/>
      <c r="I18" s="3"/>
      <c r="J18" s="2"/>
      <c r="K18" s="3"/>
      <c r="L18" s="4"/>
    </row>
    <row r="19" spans="1:12">
      <c r="A19" s="1"/>
      <c r="B19" s="1"/>
      <c r="C19" s="1"/>
      <c r="D19" s="1"/>
      <c r="E19" s="1" t="s">
        <v>21</v>
      </c>
      <c r="F19" s="2">
        <v>2557.46</v>
      </c>
      <c r="G19" s="3"/>
      <c r="H19" s="2">
        <v>3000</v>
      </c>
      <c r="I19" s="3"/>
      <c r="J19" s="2">
        <f>ROUND((F19-H19),5)</f>
        <v>-442.54</v>
      </c>
      <c r="K19" s="3"/>
      <c r="L19" s="4">
        <f>ROUND(IF(H19=0, IF(F19=0, 0, 1), F19/H19),5)</f>
        <v>0.85248999999999997</v>
      </c>
    </row>
    <row r="20" spans="1:12">
      <c r="A20" s="1"/>
      <c r="B20" s="1"/>
      <c r="C20" s="1"/>
      <c r="D20" s="1"/>
      <c r="E20" s="1" t="s">
        <v>22</v>
      </c>
      <c r="F20" s="2">
        <v>436.99</v>
      </c>
      <c r="G20" s="3"/>
      <c r="H20" s="2"/>
      <c r="I20" s="3"/>
      <c r="J20" s="2"/>
      <c r="K20" s="3"/>
      <c r="L20" s="4"/>
    </row>
    <row r="21" spans="1:12">
      <c r="A21" s="1"/>
      <c r="B21" s="1"/>
      <c r="C21" s="1"/>
      <c r="D21" s="1"/>
      <c r="E21" s="1" t="s">
        <v>23</v>
      </c>
      <c r="F21" s="2">
        <v>12243.36</v>
      </c>
      <c r="G21" s="3"/>
      <c r="H21" s="2">
        <v>12150</v>
      </c>
      <c r="I21" s="3"/>
      <c r="J21" s="2">
        <f>ROUND((F21-H21),5)</f>
        <v>93.36</v>
      </c>
      <c r="K21" s="3"/>
      <c r="L21" s="4">
        <f>ROUND(IF(H21=0, IF(F21=0, 0, 1), F21/H21),5)</f>
        <v>1.0076799999999999</v>
      </c>
    </row>
    <row r="22" spans="1:12" ht="15" thickBot="1">
      <c r="A22" s="1"/>
      <c r="B22" s="1"/>
      <c r="C22" s="1"/>
      <c r="D22" s="1"/>
      <c r="E22" s="1" t="s">
        <v>24</v>
      </c>
      <c r="F22" s="5">
        <v>1304.4000000000001</v>
      </c>
      <c r="G22" s="3"/>
      <c r="H22" s="5">
        <v>2375</v>
      </c>
      <c r="I22" s="3"/>
      <c r="J22" s="5">
        <f>ROUND((F22-H22),5)</f>
        <v>-1070.5999999999999</v>
      </c>
      <c r="K22" s="3"/>
      <c r="L22" s="6">
        <f>ROUND(IF(H22=0, IF(F22=0, 0, 1), F22/H22),5)</f>
        <v>0.54922000000000004</v>
      </c>
    </row>
    <row r="23" spans="1:12" ht="15" thickBot="1">
      <c r="A23" s="1"/>
      <c r="B23" s="1"/>
      <c r="C23" s="1"/>
      <c r="D23" s="1" t="s">
        <v>25</v>
      </c>
      <c r="E23" s="1"/>
      <c r="F23" s="7">
        <f>ROUND(SUM(F12:F22),5)</f>
        <v>97334.99</v>
      </c>
      <c r="G23" s="3"/>
      <c r="H23" s="7">
        <f>ROUND(SUM(H12:H22),5)</f>
        <v>108675</v>
      </c>
      <c r="I23" s="3"/>
      <c r="J23" s="7">
        <f>ROUND((F23-H23),5)</f>
        <v>-11340.01</v>
      </c>
      <c r="K23" s="3"/>
      <c r="L23" s="8">
        <f>ROUND(IF(H23=0, IF(F23=0, 0, 1), F23/H23),5)</f>
        <v>0.89564999999999995</v>
      </c>
    </row>
    <row r="24" spans="1:12" ht="28.8" customHeight="1">
      <c r="A24" s="1"/>
      <c r="B24" s="1" t="s">
        <v>26</v>
      </c>
      <c r="C24" s="1"/>
      <c r="D24" s="1"/>
      <c r="E24" s="1"/>
      <c r="F24" s="2">
        <f>ROUND(F2+F11-F23,5)</f>
        <v>3539.19</v>
      </c>
      <c r="G24" s="3"/>
      <c r="H24" s="2">
        <f>ROUND(H2+H11-H23,5)</f>
        <v>-13125</v>
      </c>
      <c r="I24" s="3"/>
      <c r="J24" s="2">
        <f>ROUND((F24-H24),5)</f>
        <v>16664.189999999999</v>
      </c>
      <c r="K24" s="3"/>
      <c r="L24" s="4">
        <f>ROUND(IF(H24=0, IF(F24=0, 0, 1), F24/H24),5)</f>
        <v>-0.26965</v>
      </c>
    </row>
    <row r="25" spans="1:12" ht="28.8" customHeight="1">
      <c r="A25" s="1"/>
      <c r="B25" s="1" t="s">
        <v>27</v>
      </c>
      <c r="C25" s="1"/>
      <c r="D25" s="1"/>
      <c r="E25" s="1"/>
      <c r="F25" s="2"/>
      <c r="G25" s="3"/>
      <c r="H25" s="2"/>
      <c r="I25" s="3"/>
      <c r="J25" s="2"/>
      <c r="K25" s="3"/>
      <c r="L25" s="4"/>
    </row>
    <row r="26" spans="1:12">
      <c r="A26" s="1"/>
      <c r="B26" s="1"/>
      <c r="C26" s="1" t="s">
        <v>28</v>
      </c>
      <c r="D26" s="1"/>
      <c r="E26" s="1"/>
      <c r="F26" s="2"/>
      <c r="G26" s="3"/>
      <c r="H26" s="2"/>
      <c r="I26" s="3"/>
      <c r="J26" s="2"/>
      <c r="K26" s="3"/>
      <c r="L26" s="4"/>
    </row>
    <row r="27" spans="1:12" ht="15" thickBot="1">
      <c r="A27" s="1"/>
      <c r="B27" s="1"/>
      <c r="C27" s="1"/>
      <c r="D27" s="1" t="s">
        <v>29</v>
      </c>
      <c r="E27" s="1"/>
      <c r="F27" s="5">
        <v>119.06</v>
      </c>
      <c r="G27" s="3"/>
      <c r="H27" s="5">
        <v>240</v>
      </c>
      <c r="I27" s="3"/>
      <c r="J27" s="5">
        <f>ROUND((F27-H27),5)</f>
        <v>-120.94</v>
      </c>
      <c r="K27" s="3"/>
      <c r="L27" s="6">
        <f>ROUND(IF(H27=0, IF(F27=0, 0, 1), F27/H27),5)</f>
        <v>0.49608000000000002</v>
      </c>
    </row>
    <row r="28" spans="1:12" ht="15" thickBot="1">
      <c r="A28" s="1"/>
      <c r="B28" s="1"/>
      <c r="C28" s="1" t="s">
        <v>30</v>
      </c>
      <c r="D28" s="1"/>
      <c r="E28" s="1"/>
      <c r="F28" s="9">
        <f>ROUND(SUM(F26:F27),5)</f>
        <v>119.06</v>
      </c>
      <c r="G28" s="3"/>
      <c r="H28" s="9">
        <f>ROUND(SUM(H26:H27),5)</f>
        <v>240</v>
      </c>
      <c r="I28" s="3"/>
      <c r="J28" s="9">
        <f>ROUND((F28-H28),5)</f>
        <v>-120.94</v>
      </c>
      <c r="K28" s="3"/>
      <c r="L28" s="10">
        <f>ROUND(IF(H28=0, IF(F28=0, 0, 1), F28/H28),5)</f>
        <v>0.49608000000000002</v>
      </c>
    </row>
    <row r="29" spans="1:12" ht="28.8" customHeight="1" thickBot="1">
      <c r="A29" s="1"/>
      <c r="B29" s="1" t="s">
        <v>31</v>
      </c>
      <c r="C29" s="1"/>
      <c r="D29" s="1"/>
      <c r="E29" s="1"/>
      <c r="F29" s="9">
        <f>ROUND(F25+F28,5)</f>
        <v>119.06</v>
      </c>
      <c r="G29" s="3"/>
      <c r="H29" s="9">
        <f>ROUND(H25+H28,5)</f>
        <v>240</v>
      </c>
      <c r="I29" s="3"/>
      <c r="J29" s="9">
        <f>ROUND((F29-H29),5)</f>
        <v>-120.94</v>
      </c>
      <c r="K29" s="3"/>
      <c r="L29" s="10">
        <f>ROUND(IF(H29=0, IF(F29=0, 0, 1), F29/H29),5)</f>
        <v>0.49608000000000002</v>
      </c>
    </row>
    <row r="30" spans="1:12" s="13" customFormat="1" ht="28.8" customHeight="1" thickBot="1">
      <c r="A30" s="1" t="s">
        <v>32</v>
      </c>
      <c r="B30" s="1"/>
      <c r="C30" s="1"/>
      <c r="D30" s="1"/>
      <c r="E30" s="1"/>
      <c r="F30" s="11">
        <f>ROUND(F24+F29,5)</f>
        <v>3658.25</v>
      </c>
      <c r="G30" s="1"/>
      <c r="H30" s="11">
        <f>ROUND(H24+H29,5)</f>
        <v>-12885</v>
      </c>
      <c r="I30" s="1"/>
      <c r="J30" s="11">
        <f>ROUND((F30-H30),5)</f>
        <v>16543.25</v>
      </c>
      <c r="K30" s="1"/>
      <c r="L30" s="12">
        <f>ROUND(IF(H30=0, IF(F30=0, 0, 1), F30/H30),5)</f>
        <v>-0.28392000000000001</v>
      </c>
    </row>
    <row r="31" spans="1:12" ht="15" thickTop="1"/>
  </sheetData>
  <printOptions horizontalCentered="1"/>
  <pageMargins left="0.7" right="0.7" top="1.72" bottom="0.75" header="0.38" footer="0.3"/>
  <pageSetup scale="115" orientation="portrait" horizontalDpi="0" verticalDpi="0" r:id="rId1"/>
  <headerFooter>
    <oddHeader>&amp;C&amp;"Arial,Bold"&amp;12 NGEDA
&amp;14 Statement of Financial Activity
Budget vs. Actual
&amp;10 November 2013 through October 2014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F26"/>
  <sheetViews>
    <sheetView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sqref="A1:XFD1"/>
    </sheetView>
  </sheetViews>
  <sheetFormatPr defaultRowHeight="14.4"/>
  <cols>
    <col min="1" max="4" width="3" style="18" customWidth="1"/>
    <col min="5" max="5" width="22.5546875" style="18" customWidth="1"/>
    <col min="6" max="6" width="11.44140625" style="19" bestFit="1" customWidth="1"/>
  </cols>
  <sheetData>
    <row r="1" spans="1:6">
      <c r="A1" s="1"/>
      <c r="B1" s="1" t="s">
        <v>4</v>
      </c>
      <c r="C1" s="1"/>
      <c r="D1" s="1"/>
      <c r="E1" s="1"/>
      <c r="F1" s="2"/>
    </row>
    <row r="2" spans="1:6">
      <c r="A2" s="1"/>
      <c r="B2" s="1"/>
      <c r="C2" s="1"/>
      <c r="D2" s="1" t="s">
        <v>5</v>
      </c>
      <c r="E2" s="1"/>
      <c r="F2" s="2"/>
    </row>
    <row r="3" spans="1:6">
      <c r="A3" s="1"/>
      <c r="B3" s="1"/>
      <c r="C3" s="1"/>
      <c r="D3" s="1"/>
      <c r="E3" s="1" t="s">
        <v>6</v>
      </c>
      <c r="F3" s="2">
        <v>58000</v>
      </c>
    </row>
    <row r="4" spans="1:6">
      <c r="A4" s="1"/>
      <c r="B4" s="1"/>
      <c r="C4" s="1"/>
      <c r="D4" s="1"/>
      <c r="E4" s="1" t="s">
        <v>7</v>
      </c>
      <c r="F4" s="2">
        <v>4000</v>
      </c>
    </row>
    <row r="5" spans="1:6">
      <c r="A5" s="1"/>
      <c r="B5" s="1"/>
      <c r="C5" s="1"/>
      <c r="D5" s="1"/>
      <c r="E5" s="1" t="s">
        <v>8</v>
      </c>
      <c r="F5" s="2">
        <v>7800</v>
      </c>
    </row>
    <row r="6" spans="1:6" ht="15" thickBot="1">
      <c r="A6" s="1"/>
      <c r="B6" s="1"/>
      <c r="C6" s="1"/>
      <c r="D6" s="1"/>
      <c r="E6" s="1" t="s">
        <v>9</v>
      </c>
      <c r="F6" s="5">
        <v>10800</v>
      </c>
    </row>
    <row r="7" spans="1:6" ht="15" thickBot="1">
      <c r="A7" s="1"/>
      <c r="B7" s="1"/>
      <c r="C7" s="1"/>
      <c r="D7" s="1" t="s">
        <v>12</v>
      </c>
      <c r="E7" s="1"/>
      <c r="F7" s="7">
        <f>ROUND(SUM(F2:F6),5)</f>
        <v>80600</v>
      </c>
    </row>
    <row r="8" spans="1:6" ht="28.8" customHeight="1">
      <c r="A8" s="1"/>
      <c r="B8" s="1"/>
      <c r="C8" s="1" t="s">
        <v>13</v>
      </c>
      <c r="D8" s="1"/>
      <c r="E8" s="1"/>
      <c r="F8" s="2">
        <f>F7</f>
        <v>80600</v>
      </c>
    </row>
    <row r="9" spans="1:6" ht="28.8" customHeight="1">
      <c r="A9" s="1"/>
      <c r="B9" s="1"/>
      <c r="C9" s="1"/>
      <c r="D9" s="1" t="s">
        <v>14</v>
      </c>
      <c r="E9" s="1"/>
      <c r="F9" s="2"/>
    </row>
    <row r="10" spans="1:6">
      <c r="A10" s="1"/>
      <c r="B10" s="1"/>
      <c r="C10" s="1"/>
      <c r="D10" s="1"/>
      <c r="E10" s="1" t="s">
        <v>15</v>
      </c>
      <c r="F10" s="2">
        <v>1750</v>
      </c>
    </row>
    <row r="11" spans="1:6">
      <c r="A11" s="1"/>
      <c r="B11" s="1"/>
      <c r="C11" s="1"/>
      <c r="D11" s="1"/>
      <c r="E11" s="1" t="s">
        <v>16</v>
      </c>
      <c r="F11" s="2">
        <v>3050</v>
      </c>
    </row>
    <row r="12" spans="1:6">
      <c r="A12" s="1"/>
      <c r="B12" s="1"/>
      <c r="C12" s="1"/>
      <c r="D12" s="1"/>
      <c r="E12" s="1" t="s">
        <v>17</v>
      </c>
      <c r="F12" s="2">
        <v>47925</v>
      </c>
    </row>
    <row r="13" spans="1:6">
      <c r="A13" s="1"/>
      <c r="B13" s="1"/>
      <c r="C13" s="1"/>
      <c r="D13" s="1"/>
      <c r="E13" s="1" t="s">
        <v>18</v>
      </c>
      <c r="F13" s="2">
        <v>9525</v>
      </c>
    </row>
    <row r="14" spans="1:6">
      <c r="A14" s="1"/>
      <c r="B14" s="1"/>
      <c r="C14" s="1"/>
      <c r="D14" s="1"/>
      <c r="E14" s="1" t="s">
        <v>19</v>
      </c>
      <c r="F14" s="2">
        <v>200</v>
      </c>
    </row>
    <row r="15" spans="1:6">
      <c r="A15" s="1"/>
      <c r="B15" s="1"/>
      <c r="C15" s="1"/>
      <c r="D15" s="1"/>
      <c r="E15" s="1" t="s">
        <v>21</v>
      </c>
      <c r="F15" s="2">
        <v>2500</v>
      </c>
    </row>
    <row r="16" spans="1:6">
      <c r="A16" s="1"/>
      <c r="B16" s="1"/>
      <c r="C16" s="1"/>
      <c r="D16" s="1"/>
      <c r="E16" s="1" t="s">
        <v>23</v>
      </c>
      <c r="F16" s="2">
        <v>12550</v>
      </c>
    </row>
    <row r="17" spans="1:6" ht="15" thickBot="1">
      <c r="A17" s="1"/>
      <c r="B17" s="1"/>
      <c r="C17" s="1"/>
      <c r="D17" s="1"/>
      <c r="E17" s="1" t="s">
        <v>24</v>
      </c>
      <c r="F17" s="5">
        <v>2650</v>
      </c>
    </row>
    <row r="18" spans="1:6" ht="15" thickBot="1">
      <c r="A18" s="1"/>
      <c r="B18" s="1"/>
      <c r="C18" s="1"/>
      <c r="D18" s="1" t="s">
        <v>25</v>
      </c>
      <c r="E18" s="1"/>
      <c r="F18" s="7">
        <f>ROUND(SUM(F9:F17),5)</f>
        <v>80150</v>
      </c>
    </row>
    <row r="19" spans="1:6" ht="28.8" customHeight="1">
      <c r="A19" s="1"/>
      <c r="B19" s="1" t="s">
        <v>26</v>
      </c>
      <c r="C19" s="1"/>
      <c r="D19" s="1"/>
      <c r="E19" s="1"/>
      <c r="F19" s="2">
        <f>ROUND(F1+F8-F18,5)</f>
        <v>450</v>
      </c>
    </row>
    <row r="20" spans="1:6" ht="28.8" customHeight="1">
      <c r="A20" s="1"/>
      <c r="B20" s="1" t="s">
        <v>27</v>
      </c>
      <c r="C20" s="1"/>
      <c r="D20" s="1"/>
      <c r="E20" s="1"/>
      <c r="F20" s="2"/>
    </row>
    <row r="21" spans="1:6">
      <c r="A21" s="1"/>
      <c r="B21" s="1"/>
      <c r="C21" s="1" t="s">
        <v>28</v>
      </c>
      <c r="D21" s="1"/>
      <c r="E21" s="1"/>
      <c r="F21" s="2"/>
    </row>
    <row r="22" spans="1:6" ht="15" thickBot="1">
      <c r="A22" s="1"/>
      <c r="B22" s="1"/>
      <c r="C22" s="1"/>
      <c r="D22" s="1" t="s">
        <v>29</v>
      </c>
      <c r="E22" s="1"/>
      <c r="F22" s="5">
        <v>144</v>
      </c>
    </row>
    <row r="23" spans="1:6" ht="15" thickBot="1">
      <c r="A23" s="1"/>
      <c r="B23" s="1"/>
      <c r="C23" s="1" t="s">
        <v>30</v>
      </c>
      <c r="D23" s="1"/>
      <c r="E23" s="1"/>
      <c r="F23" s="9">
        <f>ROUND(SUM(F21:F22),5)</f>
        <v>144</v>
      </c>
    </row>
    <row r="24" spans="1:6" ht="28.8" customHeight="1" thickBot="1">
      <c r="A24" s="1"/>
      <c r="B24" s="1" t="s">
        <v>31</v>
      </c>
      <c r="C24" s="1"/>
      <c r="D24" s="1"/>
      <c r="E24" s="1"/>
      <c r="F24" s="9">
        <f>ROUND(F20+F23,5)</f>
        <v>144</v>
      </c>
    </row>
    <row r="25" spans="1:6" s="13" customFormat="1" ht="28.8" customHeight="1" thickBot="1">
      <c r="A25" s="1" t="s">
        <v>32</v>
      </c>
      <c r="B25" s="1"/>
      <c r="C25" s="1"/>
      <c r="D25" s="1"/>
      <c r="E25" s="1"/>
      <c r="F25" s="11">
        <f>ROUND(F19+F24,5)</f>
        <v>594</v>
      </c>
    </row>
    <row r="26" spans="1:6" ht="15" thickTop="1"/>
  </sheetData>
  <printOptions horizontalCentered="1"/>
  <pageMargins left="0.7" right="0.7" top="1.91" bottom="0.75" header="0.55000000000000004" footer="0.3"/>
  <pageSetup scale="120" orientation="portrait" horizontalDpi="0" verticalDpi="0" r:id="rId1"/>
  <headerFooter>
    <oddHeader>&amp;C&amp;"Arial,Bold"&amp;12 NGEDA
&amp;14 Budget Overview
&amp;10 November 2014 through October 2015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SOFP</vt:lpstr>
      <vt:lpstr>SOFA</vt:lpstr>
      <vt:lpstr>14-15 Budget</vt:lpstr>
      <vt:lpstr>SOFA!Print_Titles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cp:lastPrinted>2015-01-07T17:22:22Z</cp:lastPrinted>
  <dcterms:created xsi:type="dcterms:W3CDTF">2015-01-07T15:39:10Z</dcterms:created>
  <dcterms:modified xsi:type="dcterms:W3CDTF">2015-01-07T17:28:36Z</dcterms:modified>
</cp:coreProperties>
</file>